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TRIM I SI II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<sst xmlns="http://schemas.openxmlformats.org/spreadsheetml/2006/main" count="27" uniqueCount="21">
  <si>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Trim I</t>
  </si>
  <si>
    <t>Ianuarie</t>
  </si>
  <si>
    <t>Februarie</t>
  </si>
  <si>
    <t xml:space="preserve"> contractat </t>
  </si>
  <si>
    <t xml:space="preserve">  contractat  </t>
  </si>
  <si>
    <t xml:space="preserve"> Total 2019</t>
  </si>
  <si>
    <t>S.C. ASIDOR S.R.L.</t>
  </si>
  <si>
    <t>S.C. PENTRU OAMENI S.R.L-D</t>
  </si>
  <si>
    <t>S.C. KOVASIST S.R.L.</t>
  </si>
  <si>
    <t>ASOCIAȚIA MARIMEN</t>
  </si>
  <si>
    <t>ASOC. CARITAS ALBA-IULIA</t>
  </si>
  <si>
    <t>SPITALUL CLINIC JUDETEAN</t>
  </si>
  <si>
    <t>S.C. SOFIANA MED S.R.L.</t>
  </si>
  <si>
    <t>Intocmit Aszalos Aniko</t>
  </si>
  <si>
    <t>Martie</t>
  </si>
  <si>
    <t>Aprilie</t>
  </si>
  <si>
    <t>Mai</t>
  </si>
  <si>
    <t>Iunie</t>
  </si>
  <si>
    <t>Trim II</t>
  </si>
  <si>
    <t>Total trim I si Trim II</t>
  </si>
  <si>
    <t>CONTRACT PE TRIMESTRUL I SI II INGRIJIRI LA DOMICILIU 2019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</si>
</sst>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00000"/>
    <numFmt numFmtId="190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44" fillId="33" borderId="10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4" fontId="44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2" fontId="1" fillId="33" borderId="0" xfId="0" applyNumberFormat="1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9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6.00390625" style="0" customWidth="1"/>
    <col min="2" max="2" width="14.8515625" style="0" customWidth="1"/>
    <col min="3" max="3" width="16.57421875" style="0" customWidth="1"/>
    <col min="4" max="4" width="14.8515625" style="0" customWidth="1"/>
    <col min="5" max="5" width="15.7109375" style="0" customWidth="1"/>
    <col min="6" max="6" width="14.7109375" style="0" customWidth="1"/>
    <col min="7" max="7" width="15.28125" style="0" customWidth="1"/>
    <col min="8" max="8" width="13.140625" style="0" customWidth="1"/>
    <col min="9" max="9" width="16.421875" style="0" customWidth="1"/>
  </cols>
  <sheetData>
    <row r="4" spans="4:9" ht="13.5" thickBot="1">
      <c r="D4" s="1" t="s">
        <v>20</v>
      </c>
      <c r="E4" s="1"/>
      <c r="F4" s="1"/>
      <c r="G4" s="1"/>
      <c r="I4" s="33"/>
    </row>
    <row r="5" spans="1:9" ht="39" thickBot="1">
      <c r="A5" s="16"/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8" t="s">
        <v>5</v>
      </c>
    </row>
    <row r="6" spans="1:9" ht="13.5" thickBot="1">
      <c r="A6" s="15"/>
      <c r="B6" s="32" t="s">
        <v>3</v>
      </c>
      <c r="C6" s="31" t="s">
        <v>3</v>
      </c>
      <c r="D6" s="18" t="s">
        <v>3</v>
      </c>
      <c r="E6" s="18" t="s">
        <v>3</v>
      </c>
      <c r="F6" s="19" t="s">
        <v>3</v>
      </c>
      <c r="G6" s="19" t="s">
        <v>3</v>
      </c>
      <c r="H6" s="19" t="s">
        <v>3</v>
      </c>
      <c r="I6" s="19" t="s">
        <v>4</v>
      </c>
    </row>
    <row r="7" spans="1:9" ht="13.5" thickBot="1">
      <c r="A7" s="9" t="s">
        <v>1</v>
      </c>
      <c r="B7" s="28">
        <f>4818.89-33.89</f>
        <v>4785</v>
      </c>
      <c r="C7" s="28">
        <f>4297.12-7.12</f>
        <v>4290</v>
      </c>
      <c r="D7" s="28">
        <f>2574.06-9.06</f>
        <v>2565</v>
      </c>
      <c r="E7" s="28">
        <f>5002.52-17.52</f>
        <v>4985</v>
      </c>
      <c r="F7" s="30">
        <v>18997.5</v>
      </c>
      <c r="G7" s="28">
        <f>3767.26-2867.26</f>
        <v>900</v>
      </c>
      <c r="H7" s="28">
        <f>3158.11-9.35</f>
        <v>3148.76</v>
      </c>
      <c r="I7" s="20">
        <f aca="true" t="shared" si="0" ref="I7:I12">B7+C7+D7+E7+F7+G7+H7</f>
        <v>39671.26</v>
      </c>
    </row>
    <row r="8" spans="1:9" ht="13.5" thickBot="1">
      <c r="A8" s="9" t="s">
        <v>2</v>
      </c>
      <c r="B8" s="27">
        <f>4818.89+33.89-115.28</f>
        <v>4737.500000000001</v>
      </c>
      <c r="C8" s="27">
        <f>4297.12+7.12-399.24</f>
        <v>3905</v>
      </c>
      <c r="D8" s="27">
        <f>2574.06+9.06-13.12</f>
        <v>2570</v>
      </c>
      <c r="E8" s="27">
        <f>5002.52+17.52-81.29</f>
        <v>4938.750000000001</v>
      </c>
      <c r="F8" s="27">
        <f>21382.03+2384.54-5071.57</f>
        <v>18695</v>
      </c>
      <c r="G8" s="27">
        <f>3767.26+2867.26-5438.27</f>
        <v>1196.25</v>
      </c>
      <c r="H8" s="27">
        <f>3158.12+9.36-197.48</f>
        <v>2970</v>
      </c>
      <c r="I8" s="20">
        <f t="shared" si="0"/>
        <v>39012.5</v>
      </c>
    </row>
    <row r="9" spans="1:9" ht="13.5" thickBot="1">
      <c r="A9" s="9" t="s">
        <v>14</v>
      </c>
      <c r="B9" s="27">
        <f>4818.89+115.28-304.17</f>
        <v>4630</v>
      </c>
      <c r="C9" s="27">
        <f>4297.12+399.24-760.11</f>
        <v>3936.2499999999995</v>
      </c>
      <c r="D9" s="27">
        <f>2574.06+13.12-7.18</f>
        <v>2580</v>
      </c>
      <c r="E9" s="27">
        <f>5002.52+81.29-96.31</f>
        <v>4987.5</v>
      </c>
      <c r="F9" s="27">
        <f>21382.03+5071.57-483.6</f>
        <v>25970</v>
      </c>
      <c r="G9" s="27">
        <f>9205.53-1395.53</f>
        <v>7810.000000000001</v>
      </c>
      <c r="H9" s="27">
        <f>3158.12+197.48-315.6</f>
        <v>3040</v>
      </c>
      <c r="I9" s="20">
        <f t="shared" si="0"/>
        <v>52953.75</v>
      </c>
    </row>
    <row r="10" spans="1:9" ht="13.5" thickBot="1">
      <c r="A10" s="10" t="s">
        <v>0</v>
      </c>
      <c r="B10" s="26">
        <f>B7+B8+B9</f>
        <v>14152.5</v>
      </c>
      <c r="C10" s="26">
        <f aca="true" t="shared" si="1" ref="C10:H10">C7+C8+C9</f>
        <v>12131.25</v>
      </c>
      <c r="D10" s="26">
        <f t="shared" si="1"/>
        <v>7715</v>
      </c>
      <c r="E10" s="26">
        <f t="shared" si="1"/>
        <v>14911.25</v>
      </c>
      <c r="F10" s="26">
        <f t="shared" si="1"/>
        <v>63662.5</v>
      </c>
      <c r="G10" s="26">
        <f t="shared" si="1"/>
        <v>9906.25</v>
      </c>
      <c r="H10" s="26">
        <f t="shared" si="1"/>
        <v>9158.76</v>
      </c>
      <c r="I10" s="21">
        <f t="shared" si="0"/>
        <v>131637.51</v>
      </c>
    </row>
    <row r="11" spans="1:9" ht="13.5" thickBot="1">
      <c r="A11" s="14" t="s">
        <v>15</v>
      </c>
      <c r="B11" s="25">
        <v>5123.06</v>
      </c>
      <c r="C11" s="25">
        <v>5057.23</v>
      </c>
      <c r="D11" s="25">
        <v>2581.24</v>
      </c>
      <c r="E11" s="25">
        <v>5098.82</v>
      </c>
      <c r="F11" s="25">
        <v>21865.64</v>
      </c>
      <c r="G11" s="25">
        <v>5162.79</v>
      </c>
      <c r="H11" s="25">
        <v>3473.72</v>
      </c>
      <c r="I11" s="22">
        <f t="shared" si="0"/>
        <v>48362.5</v>
      </c>
    </row>
    <row r="12" spans="1:9" ht="13.5" thickBot="1">
      <c r="A12" s="14" t="s">
        <v>16</v>
      </c>
      <c r="B12" s="24">
        <v>4818.89</v>
      </c>
      <c r="C12" s="24">
        <v>4297.12</v>
      </c>
      <c r="D12" s="29">
        <v>2574.06</v>
      </c>
      <c r="E12" s="29">
        <v>5002.51</v>
      </c>
      <c r="F12" s="29">
        <v>21382.04</v>
      </c>
      <c r="G12" s="29">
        <v>3767.26</v>
      </c>
      <c r="H12" s="24">
        <v>3158.12</v>
      </c>
      <c r="I12" s="23">
        <f t="shared" si="0"/>
        <v>45000.00000000001</v>
      </c>
    </row>
    <row r="13" spans="1:9" ht="13.5" thickBot="1">
      <c r="A13" s="14" t="s">
        <v>17</v>
      </c>
      <c r="B13" s="24">
        <v>4818.89</v>
      </c>
      <c r="C13" s="24">
        <v>4297.12</v>
      </c>
      <c r="D13" s="29">
        <v>2574.06</v>
      </c>
      <c r="E13" s="29">
        <v>5002.52</v>
      </c>
      <c r="F13" s="29">
        <v>21382.02</v>
      </c>
      <c r="G13" s="29">
        <v>3767.26</v>
      </c>
      <c r="H13" s="24">
        <v>3158.12</v>
      </c>
      <c r="I13" s="23">
        <v>45000</v>
      </c>
    </row>
    <row r="14" spans="1:9" ht="13.5" thickBot="1">
      <c r="A14" s="37" t="s">
        <v>18</v>
      </c>
      <c r="B14" s="37">
        <f>B11+B12+B13</f>
        <v>14760.84</v>
      </c>
      <c r="C14" s="37">
        <f aca="true" t="shared" si="2" ref="C14:H14">SUM(C11:C13)</f>
        <v>13651.469999999998</v>
      </c>
      <c r="D14" s="37">
        <f t="shared" si="2"/>
        <v>7729.359999999999</v>
      </c>
      <c r="E14" s="37">
        <f t="shared" si="2"/>
        <v>15103.85</v>
      </c>
      <c r="F14" s="37">
        <f t="shared" si="2"/>
        <v>64629.7</v>
      </c>
      <c r="G14" s="37">
        <f t="shared" si="2"/>
        <v>12697.31</v>
      </c>
      <c r="H14" s="37">
        <f t="shared" si="2"/>
        <v>9789.96</v>
      </c>
      <c r="I14" s="38">
        <f>SUM(B14:H14)</f>
        <v>138362.49</v>
      </c>
    </row>
    <row r="15" spans="1:9" ht="26.25" thickBot="1">
      <c r="A15" s="11" t="s">
        <v>19</v>
      </c>
      <c r="B15" s="12">
        <f aca="true" t="shared" si="3" ref="B15:H15">B7+B8+B9+B11+B12+B13</f>
        <v>28913.34</v>
      </c>
      <c r="C15" s="12">
        <f t="shared" si="3"/>
        <v>25782.719999999998</v>
      </c>
      <c r="D15" s="12">
        <f t="shared" si="3"/>
        <v>15444.359999999999</v>
      </c>
      <c r="E15" s="12">
        <f t="shared" si="3"/>
        <v>30015.100000000002</v>
      </c>
      <c r="F15" s="12">
        <f t="shared" si="3"/>
        <v>128292.2</v>
      </c>
      <c r="G15" s="12">
        <f t="shared" si="3"/>
        <v>22603.560000000005</v>
      </c>
      <c r="H15" s="12">
        <f t="shared" si="3"/>
        <v>18948.719999999998</v>
      </c>
      <c r="I15" s="13">
        <f>B15+C15+D15+E15+F15+G15+H15</f>
        <v>270000</v>
      </c>
    </row>
    <row r="16" spans="1:9" ht="12.75">
      <c r="A16" s="34"/>
      <c r="B16" s="35"/>
      <c r="C16" s="35"/>
      <c r="D16" s="35"/>
      <c r="E16" s="35"/>
      <c r="F16" s="35"/>
      <c r="G16" s="35"/>
      <c r="H16" s="35"/>
      <c r="I16" s="36"/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spans="1:9" ht="12.75">
      <c r="A18" s="7"/>
      <c r="B18" s="7"/>
      <c r="C18" s="7"/>
      <c r="D18" s="7"/>
      <c r="E18" s="7"/>
      <c r="F18" s="7"/>
      <c r="G18" s="8" t="s">
        <v>13</v>
      </c>
      <c r="I18" s="7"/>
    </row>
    <row r="19" spans="2:9" ht="12.75">
      <c r="B19" s="1"/>
      <c r="C19" s="1"/>
      <c r="D19" s="1"/>
      <c r="G19" s="1"/>
      <c r="H19" s="1"/>
      <c r="I19" s="1"/>
    </row>
    <row r="20" spans="2:9" ht="12.75">
      <c r="B20" s="1"/>
      <c r="C20" s="1"/>
      <c r="D20" s="1"/>
      <c r="G20" s="1"/>
      <c r="H20" s="1"/>
      <c r="I20" s="1"/>
    </row>
    <row r="21" spans="2:9" ht="12.75">
      <c r="B21" s="1"/>
      <c r="C21" s="1"/>
      <c r="D21" s="1"/>
      <c r="G21" s="1"/>
      <c r="H21" s="1"/>
      <c r="I21" s="1"/>
    </row>
    <row r="22" spans="2:9" ht="12.75">
      <c r="B22" s="1"/>
      <c r="C22" s="1"/>
      <c r="D22" s="1"/>
      <c r="G22" s="1"/>
      <c r="H22" s="1"/>
      <c r="I22" s="1"/>
    </row>
    <row r="23" spans="2:9" ht="12.75">
      <c r="B23" s="1"/>
      <c r="C23" s="1"/>
      <c r="D23" s="1"/>
      <c r="G23" s="1"/>
      <c r="H23" s="1"/>
      <c r="I23" s="1"/>
    </row>
    <row r="24" spans="1:9" ht="12.75">
      <c r="A24" s="6"/>
      <c r="B24" s="5"/>
      <c r="C24" s="5"/>
      <c r="D24" s="4"/>
      <c r="E24" s="4"/>
      <c r="F24" s="4"/>
      <c r="G24" s="4"/>
      <c r="H24" s="5"/>
      <c r="I24" s="1"/>
    </row>
    <row r="25" spans="2:9" ht="12.75">
      <c r="B25" s="5"/>
      <c r="C25" s="5"/>
      <c r="D25" s="4"/>
      <c r="E25" s="4"/>
      <c r="F25" s="4"/>
      <c r="G25" s="4"/>
      <c r="H25" s="5"/>
      <c r="I25" s="1"/>
    </row>
    <row r="26" spans="1:8" ht="12.75">
      <c r="A26" s="3"/>
      <c r="E26" s="4"/>
      <c r="H26" s="1"/>
    </row>
    <row r="27" spans="1:9" ht="12.75">
      <c r="A27" s="3"/>
      <c r="B27" s="6"/>
      <c r="E27" s="5"/>
      <c r="F27" s="5"/>
      <c r="G27" s="1"/>
      <c r="H27" s="1"/>
      <c r="I27" s="2"/>
    </row>
    <row r="28" spans="2:9" ht="12.75">
      <c r="B28" s="6"/>
      <c r="F28" s="4"/>
      <c r="G28" s="1"/>
      <c r="H28" s="1"/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</sheetData>
  <sheetProtection/>
  <printOptions/>
  <pageMargins left="0.15748031496062992" right="0.15748031496062992" top="0.29" bottom="0.21" header="0.17" footer="0.17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Anniko</cp:lastModifiedBy>
  <cp:lastPrinted>2019-04-17T07:24:46Z</cp:lastPrinted>
  <dcterms:created xsi:type="dcterms:W3CDTF">1996-10-14T23:33:28Z</dcterms:created>
  <dcterms:modified xsi:type="dcterms:W3CDTF">2019-04-18T08:35:49Z</dcterms:modified>
  <cp:category/>
  <cp:version/>
  <cp:contentType/>
  <cp:contentStatus/>
</cp:coreProperties>
</file>